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yrnamacdonaldridley/Desktop/"/>
    </mc:Choice>
  </mc:AlternateContent>
  <xr:revisionPtr revIDLastSave="0" documentId="8_{87C64D12-0474-8343-B934-5E9446793152}" xr6:coauthVersionLast="47" xr6:coauthVersionMax="47" xr10:uidLastSave="{00000000-0000-0000-0000-000000000000}"/>
  <bookViews>
    <workbookView xWindow="0" yWindow="500" windowWidth="12340" windowHeight="6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F26" i="1" s="1"/>
  <c r="K26" i="1"/>
  <c r="F7" i="1"/>
  <c r="D26" i="1" l="1"/>
  <c r="B26" i="1" s="1"/>
  <c r="D27" i="1"/>
  <c r="B27" i="1" s="1"/>
  <c r="D28" i="1"/>
  <c r="B28" i="1" s="1"/>
  <c r="C22" i="1"/>
  <c r="C20" i="1"/>
  <c r="C19" i="1"/>
  <c r="C18" i="1"/>
  <c r="C16" i="1"/>
  <c r="C15" i="1"/>
  <c r="C14" i="1"/>
  <c r="C12" i="1"/>
  <c r="C11" i="1"/>
  <c r="C10" i="1"/>
  <c r="D22" i="1" l="1"/>
  <c r="F22" i="1" s="1"/>
  <c r="H22" i="1" s="1"/>
  <c r="J22" i="1" s="1"/>
  <c r="K22" i="1" s="1"/>
  <c r="F23" i="1" l="1"/>
  <c r="H23" i="1" s="1"/>
  <c r="J23" i="1" s="1"/>
  <c r="K23" i="1" s="1"/>
  <c r="F24" i="1"/>
  <c r="H24" i="1" s="1"/>
  <c r="J24" i="1" s="1"/>
  <c r="K24" i="1" s="1"/>
  <c r="D11" i="1"/>
  <c r="F11" i="1" s="1"/>
  <c r="H11" i="1" s="1"/>
  <c r="J11" i="1" s="1"/>
  <c r="K11" i="1" s="1"/>
  <c r="D12" i="1"/>
  <c r="F12" i="1" s="1"/>
  <c r="H12" i="1" s="1"/>
  <c r="J12" i="1" s="1"/>
  <c r="K12" i="1" s="1"/>
  <c r="D14" i="1"/>
  <c r="F14" i="1" s="1"/>
  <c r="H14" i="1" s="1"/>
  <c r="J14" i="1" s="1"/>
  <c r="K14" i="1" s="1"/>
  <c r="D15" i="1"/>
  <c r="F15" i="1" s="1"/>
  <c r="H15" i="1" s="1"/>
  <c r="J15" i="1" s="1"/>
  <c r="K15" i="1" s="1"/>
  <c r="D16" i="1"/>
  <c r="F16" i="1" s="1"/>
  <c r="H16" i="1" s="1"/>
  <c r="J16" i="1" s="1"/>
  <c r="K16" i="1" s="1"/>
  <c r="D18" i="1"/>
  <c r="F18" i="1" s="1"/>
  <c r="H18" i="1" s="1"/>
  <c r="J18" i="1" s="1"/>
  <c r="K18" i="1" s="1"/>
  <c r="D19" i="1"/>
  <c r="F19" i="1" s="1"/>
  <c r="H19" i="1" s="1"/>
  <c r="J19" i="1" s="1"/>
  <c r="K19" i="1" s="1"/>
  <c r="D20" i="1"/>
  <c r="F20" i="1" s="1"/>
  <c r="H20" i="1" s="1"/>
  <c r="J20" i="1" s="1"/>
  <c r="K20" i="1" s="1"/>
  <c r="D10" i="1"/>
  <c r="F10" i="1" s="1"/>
  <c r="H10" i="1" s="1"/>
  <c r="J10" i="1" s="1"/>
  <c r="K10" i="1" s="1"/>
</calcChain>
</file>

<file path=xl/sharedStrings.xml><?xml version="1.0" encoding="utf-8"?>
<sst xmlns="http://schemas.openxmlformats.org/spreadsheetml/2006/main" count="23" uniqueCount="23">
  <si>
    <t>Non-union pay rate</t>
  </si>
  <si>
    <t>Band 1</t>
  </si>
  <si>
    <t>Entry</t>
  </si>
  <si>
    <t>Mid</t>
  </si>
  <si>
    <t>Max</t>
  </si>
  <si>
    <t>Benefits percentage (CPP/EI/WC/Vac)</t>
  </si>
  <si>
    <t>Rate of pay</t>
  </si>
  <si>
    <t>Benefits %</t>
  </si>
  <si>
    <t>Rate of pay + benefits</t>
  </si>
  <si>
    <t>Hrs/wk</t>
  </si>
  <si>
    <t># of weeks</t>
  </si>
  <si>
    <t>Total required</t>
  </si>
  <si>
    <t>USRA amount</t>
  </si>
  <si>
    <t>Supplement %</t>
  </si>
  <si>
    <t>Salary/
benefits cost per week</t>
  </si>
  <si>
    <t>Supplement
amount</t>
  </si>
  <si>
    <t>CPP</t>
  </si>
  <si>
    <t>EI</t>
  </si>
  <si>
    <t>WC</t>
  </si>
  <si>
    <t>Vacation</t>
  </si>
  <si>
    <t>35 hrs/wk</t>
  </si>
  <si>
    <t>37.5 hrs/wk</t>
  </si>
  <si>
    <t>40 hrs/wk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</si>
</sst>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4" x14ac:knownFonts="1"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6" sqref="G6"/>
    </sheetView>
  </sheetViews>
  <sheetFormatPr baseColWidth="10" defaultColWidth="9.1640625" defaultRowHeight="14" x14ac:dyDescent="0.2"/>
  <cols>
    <col min="1" max="1" width="9.1640625" style="31"/>
    <col min="2" max="11" width="14.33203125" style="1" customWidth="1"/>
    <col min="12" max="13" width="12.83203125" style="1" customWidth="1"/>
    <col min="14" max="16384" width="9.1640625" style="1"/>
  </cols>
  <sheetData>
    <row r="1" spans="1:11" ht="18.75" customHeight="1" x14ac:dyDescent="0.2">
      <c r="B1" s="57" t="s">
        <v>0</v>
      </c>
      <c r="C1" s="57"/>
      <c r="D1" s="57"/>
      <c r="E1" s="57"/>
    </row>
    <row r="2" spans="1:11" ht="18.75" customHeight="1" x14ac:dyDescent="0.2">
      <c r="B2" s="1" t="s">
        <v>1</v>
      </c>
      <c r="C2" s="2" t="s">
        <v>2</v>
      </c>
      <c r="D2" s="2" t="s">
        <v>3</v>
      </c>
      <c r="E2" s="2" t="s">
        <v>4</v>
      </c>
      <c r="H2" s="22"/>
    </row>
    <row r="3" spans="1:11" ht="18.75" customHeight="1" x14ac:dyDescent="0.2">
      <c r="C3" s="3">
        <v>12.54</v>
      </c>
      <c r="D3" s="3">
        <v>14.75</v>
      </c>
      <c r="E3" s="3">
        <v>16.96</v>
      </c>
    </row>
    <row r="4" spans="1:11" ht="18.75" customHeight="1" x14ac:dyDescent="0.2"/>
    <row r="5" spans="1:11" ht="18.75" customHeight="1" x14ac:dyDescent="0.2">
      <c r="B5" s="57" t="s">
        <v>5</v>
      </c>
      <c r="C5" s="57"/>
      <c r="D5" s="57"/>
      <c r="E5" s="57"/>
      <c r="H5" s="3"/>
    </row>
    <row r="6" spans="1:11" ht="18.75" customHeight="1" x14ac:dyDescent="0.2">
      <c r="B6" s="30" t="s">
        <v>16</v>
      </c>
      <c r="C6" s="30" t="s">
        <v>17</v>
      </c>
      <c r="D6" s="30" t="s">
        <v>18</v>
      </c>
      <c r="E6" s="30" t="s">
        <v>19</v>
      </c>
      <c r="F6" s="4"/>
      <c r="H6" s="3"/>
    </row>
    <row r="7" spans="1:11" ht="18.75" customHeight="1" x14ac:dyDescent="0.2">
      <c r="B7" s="4">
        <v>5.45E-2</v>
      </c>
      <c r="C7" s="4">
        <v>1.5800000000000002E-2</v>
      </c>
      <c r="D7" s="4">
        <v>3.7000000000000002E-3</v>
      </c>
      <c r="E7" s="23">
        <v>5.7689999999999998E-2</v>
      </c>
      <c r="F7" s="23">
        <f>SUM(B7:E7)</f>
        <v>0.13169</v>
      </c>
      <c r="H7" s="3"/>
    </row>
    <row r="9" spans="1:11" s="5" customFormat="1" ht="56.25" customHeight="1" thickBot="1" x14ac:dyDescent="0.25">
      <c r="A9" s="32"/>
      <c r="B9" s="6" t="s">
        <v>6</v>
      </c>
      <c r="C9" s="6" t="s">
        <v>7</v>
      </c>
      <c r="D9" s="6" t="s">
        <v>8</v>
      </c>
      <c r="E9" s="6" t="s">
        <v>9</v>
      </c>
      <c r="F9" s="6" t="s">
        <v>14</v>
      </c>
      <c r="G9" s="6" t="s">
        <v>10</v>
      </c>
      <c r="H9" s="6" t="s">
        <v>11</v>
      </c>
      <c r="I9" s="6" t="s">
        <v>12</v>
      </c>
      <c r="J9" s="6" t="s">
        <v>15</v>
      </c>
      <c r="K9" s="6" t="s">
        <v>13</v>
      </c>
    </row>
    <row r="10" spans="1:11" ht="30" customHeight="1" x14ac:dyDescent="0.2">
      <c r="A10" s="58" t="s">
        <v>20</v>
      </c>
      <c r="B10" s="7">
        <v>12.54</v>
      </c>
      <c r="C10" s="24">
        <f>F7</f>
        <v>0.13169</v>
      </c>
      <c r="D10" s="7">
        <f>SUM(B10)+SUM(B10*C10)</f>
        <v>14.191392599999999</v>
      </c>
      <c r="E10" s="8">
        <v>35</v>
      </c>
      <c r="F10" s="7">
        <f>SUM(D10*E10)</f>
        <v>496.69874099999993</v>
      </c>
      <c r="G10" s="8">
        <v>16</v>
      </c>
      <c r="H10" s="7">
        <f>SUM(F10*G10)</f>
        <v>7947.1798559999988</v>
      </c>
      <c r="I10" s="7">
        <v>6000</v>
      </c>
      <c r="J10" s="7">
        <f>SUM(H10-I10)</f>
        <v>1947.1798559999988</v>
      </c>
      <c r="K10" s="9">
        <f>SUM(J10/I10)</f>
        <v>0.32452997599999983</v>
      </c>
    </row>
    <row r="11" spans="1:11" ht="30" customHeight="1" x14ac:dyDescent="0.2">
      <c r="A11" s="59"/>
      <c r="B11" s="10">
        <v>14.75</v>
      </c>
      <c r="C11" s="25">
        <f>F7</f>
        <v>0.13169</v>
      </c>
      <c r="D11" s="10">
        <f t="shared" ref="D11:D20" si="0">SUM(B11)+SUM(B11*C11)</f>
        <v>16.692427500000001</v>
      </c>
      <c r="E11" s="11">
        <v>35</v>
      </c>
      <c r="F11" s="10">
        <f t="shared" ref="F11:F20" si="1">SUM(D11*E11)</f>
        <v>584.23496250000005</v>
      </c>
      <c r="G11" s="11">
        <v>16</v>
      </c>
      <c r="H11" s="10">
        <f t="shared" ref="H11:H20" si="2">SUM(F11*G11)</f>
        <v>9347.7594000000008</v>
      </c>
      <c r="I11" s="10">
        <v>6000</v>
      </c>
      <c r="J11" s="10">
        <f t="shared" ref="J11:J20" si="3">SUM(H11-I11)</f>
        <v>3347.7594000000008</v>
      </c>
      <c r="K11" s="12">
        <f t="shared" ref="K11:K20" si="4">SUM(J11/I11)</f>
        <v>0.55795990000000018</v>
      </c>
    </row>
    <row r="12" spans="1:11" ht="30" customHeight="1" thickBot="1" x14ac:dyDescent="0.25">
      <c r="A12" s="60"/>
      <c r="B12" s="13">
        <v>16.96</v>
      </c>
      <c r="C12" s="26">
        <f>F7</f>
        <v>0.13169</v>
      </c>
      <c r="D12" s="13">
        <f t="shared" si="0"/>
        <v>19.193462400000001</v>
      </c>
      <c r="E12" s="14">
        <v>35</v>
      </c>
      <c r="F12" s="13">
        <f t="shared" si="1"/>
        <v>671.77118400000006</v>
      </c>
      <c r="G12" s="14">
        <v>16</v>
      </c>
      <c r="H12" s="13">
        <f t="shared" si="2"/>
        <v>10748.338944000001</v>
      </c>
      <c r="I12" s="13">
        <v>6000</v>
      </c>
      <c r="J12" s="13">
        <f t="shared" si="3"/>
        <v>4748.338944000001</v>
      </c>
      <c r="K12" s="15">
        <f t="shared" si="4"/>
        <v>0.79138982400000013</v>
      </c>
    </row>
    <row r="13" spans="1:11" ht="15" thickBot="1" x14ac:dyDescent="0.25">
      <c r="B13" s="3"/>
      <c r="C13" s="23"/>
      <c r="D13" s="3"/>
      <c r="F13" s="3"/>
      <c r="H13" s="3"/>
      <c r="I13" s="3"/>
      <c r="J13" s="3"/>
      <c r="K13" s="4"/>
    </row>
    <row r="14" spans="1:11" ht="30" customHeight="1" x14ac:dyDescent="0.2">
      <c r="A14" s="58" t="s">
        <v>21</v>
      </c>
      <c r="B14" s="7">
        <v>12.54</v>
      </c>
      <c r="C14" s="24">
        <f>F7</f>
        <v>0.13169</v>
      </c>
      <c r="D14" s="7">
        <f t="shared" si="0"/>
        <v>14.191392599999999</v>
      </c>
      <c r="E14" s="8">
        <v>37.5</v>
      </c>
      <c r="F14" s="7">
        <f t="shared" si="1"/>
        <v>532.17722249999997</v>
      </c>
      <c r="G14" s="8">
        <v>16</v>
      </c>
      <c r="H14" s="7">
        <f t="shared" si="2"/>
        <v>8514.8355599999995</v>
      </c>
      <c r="I14" s="7">
        <v>6000</v>
      </c>
      <c r="J14" s="7">
        <f t="shared" si="3"/>
        <v>2514.8355599999995</v>
      </c>
      <c r="K14" s="9">
        <f t="shared" si="4"/>
        <v>0.4191392599999999</v>
      </c>
    </row>
    <row r="15" spans="1:11" ht="30" customHeight="1" x14ac:dyDescent="0.2">
      <c r="A15" s="59"/>
      <c r="B15" s="10">
        <v>14.75</v>
      </c>
      <c r="C15" s="25">
        <f>F7</f>
        <v>0.13169</v>
      </c>
      <c r="D15" s="10">
        <f t="shared" si="0"/>
        <v>16.692427500000001</v>
      </c>
      <c r="E15" s="11">
        <v>37.5</v>
      </c>
      <c r="F15" s="10">
        <f t="shared" si="1"/>
        <v>625.96603125000001</v>
      </c>
      <c r="G15" s="11">
        <v>16</v>
      </c>
      <c r="H15" s="10">
        <f t="shared" si="2"/>
        <v>10015.4565</v>
      </c>
      <c r="I15" s="10">
        <v>6000</v>
      </c>
      <c r="J15" s="10">
        <f t="shared" si="3"/>
        <v>4015.4565000000002</v>
      </c>
      <c r="K15" s="12">
        <f t="shared" si="4"/>
        <v>0.66924275</v>
      </c>
    </row>
    <row r="16" spans="1:11" ht="30" customHeight="1" thickBot="1" x14ac:dyDescent="0.25">
      <c r="A16" s="60"/>
      <c r="B16" s="13">
        <v>16.96</v>
      </c>
      <c r="C16" s="26">
        <f>F7</f>
        <v>0.13169</v>
      </c>
      <c r="D16" s="13">
        <f t="shared" si="0"/>
        <v>19.193462400000001</v>
      </c>
      <c r="E16" s="14">
        <v>37.5</v>
      </c>
      <c r="F16" s="13">
        <f t="shared" si="1"/>
        <v>719.75484000000006</v>
      </c>
      <c r="G16" s="14">
        <v>16</v>
      </c>
      <c r="H16" s="13">
        <f t="shared" si="2"/>
        <v>11516.077440000001</v>
      </c>
      <c r="I16" s="13">
        <v>6000</v>
      </c>
      <c r="J16" s="13">
        <f t="shared" si="3"/>
        <v>5516.0774400000009</v>
      </c>
      <c r="K16" s="15">
        <f t="shared" si="4"/>
        <v>0.9193462400000002</v>
      </c>
    </row>
    <row r="17" spans="1:11" ht="15" thickBot="1" x14ac:dyDescent="0.25">
      <c r="B17" s="3"/>
      <c r="C17" s="23"/>
      <c r="D17" s="3"/>
      <c r="F17" s="3"/>
      <c r="H17" s="3"/>
      <c r="I17" s="3"/>
      <c r="J17" s="3"/>
      <c r="K17" s="4"/>
    </row>
    <row r="18" spans="1:11" ht="30" customHeight="1" x14ac:dyDescent="0.2">
      <c r="A18" s="58" t="s">
        <v>22</v>
      </c>
      <c r="B18" s="7">
        <v>12.54</v>
      </c>
      <c r="C18" s="24">
        <f>F7</f>
        <v>0.13169</v>
      </c>
      <c r="D18" s="7">
        <f t="shared" si="0"/>
        <v>14.191392599999999</v>
      </c>
      <c r="E18" s="8">
        <v>40</v>
      </c>
      <c r="F18" s="7">
        <f t="shared" si="1"/>
        <v>567.6557039999999</v>
      </c>
      <c r="G18" s="8">
        <v>16</v>
      </c>
      <c r="H18" s="7">
        <f t="shared" si="2"/>
        <v>9082.4912639999984</v>
      </c>
      <c r="I18" s="7">
        <v>6000</v>
      </c>
      <c r="J18" s="7">
        <f t="shared" si="3"/>
        <v>3082.4912639999984</v>
      </c>
      <c r="K18" s="9">
        <f t="shared" si="4"/>
        <v>0.5137485439999997</v>
      </c>
    </row>
    <row r="19" spans="1:11" ht="30" customHeight="1" x14ac:dyDescent="0.2">
      <c r="A19" s="59"/>
      <c r="B19" s="10">
        <v>14.75</v>
      </c>
      <c r="C19" s="25">
        <f>F7</f>
        <v>0.13169</v>
      </c>
      <c r="D19" s="10">
        <f t="shared" si="0"/>
        <v>16.692427500000001</v>
      </c>
      <c r="E19" s="11">
        <v>40</v>
      </c>
      <c r="F19" s="10">
        <f t="shared" si="1"/>
        <v>667.69710000000009</v>
      </c>
      <c r="G19" s="11">
        <v>16</v>
      </c>
      <c r="H19" s="10">
        <f t="shared" si="2"/>
        <v>10683.153600000001</v>
      </c>
      <c r="I19" s="10">
        <v>6000</v>
      </c>
      <c r="J19" s="10">
        <f t="shared" si="3"/>
        <v>4683.1536000000015</v>
      </c>
      <c r="K19" s="12">
        <f t="shared" si="4"/>
        <v>0.78052560000000026</v>
      </c>
    </row>
    <row r="20" spans="1:11" ht="30" customHeight="1" thickBot="1" x14ac:dyDescent="0.25">
      <c r="A20" s="60"/>
      <c r="B20" s="13">
        <v>16.96</v>
      </c>
      <c r="C20" s="26">
        <f>F7</f>
        <v>0.13169</v>
      </c>
      <c r="D20" s="13">
        <f t="shared" si="0"/>
        <v>19.193462400000001</v>
      </c>
      <c r="E20" s="14">
        <v>40</v>
      </c>
      <c r="F20" s="13">
        <f t="shared" si="1"/>
        <v>767.73849600000005</v>
      </c>
      <c r="G20" s="14">
        <v>16</v>
      </c>
      <c r="H20" s="13">
        <f t="shared" si="2"/>
        <v>12283.815936000001</v>
      </c>
      <c r="I20" s="13">
        <v>6000</v>
      </c>
      <c r="J20" s="13">
        <f t="shared" si="3"/>
        <v>6283.8159360000009</v>
      </c>
      <c r="K20" s="15">
        <f t="shared" si="4"/>
        <v>1.0473026560000001</v>
      </c>
    </row>
    <row r="21" spans="1:11" x14ac:dyDescent="0.2">
      <c r="C21" s="23"/>
    </row>
    <row r="22" spans="1:11" ht="30" customHeight="1" x14ac:dyDescent="0.2">
      <c r="A22" s="33"/>
      <c r="B22" s="54"/>
      <c r="C22" s="48">
        <f>F7</f>
        <v>0.13169</v>
      </c>
      <c r="D22" s="45">
        <f>SUM(B22)+SUM(B22*C22)</f>
        <v>0</v>
      </c>
      <c r="E22" s="16">
        <v>35</v>
      </c>
      <c r="F22" s="17">
        <f>SUM($D$22*E22)</f>
        <v>0</v>
      </c>
      <c r="G22" s="51">
        <v>16</v>
      </c>
      <c r="H22" s="17">
        <f>SUM(F22*$G$22)</f>
        <v>0</v>
      </c>
      <c r="I22" s="45">
        <v>6000</v>
      </c>
      <c r="J22" s="27">
        <f>SUM(H22-$I$22)</f>
        <v>-6000</v>
      </c>
      <c r="K22" s="18">
        <f>SUM(J22/$I$22)</f>
        <v>-1</v>
      </c>
    </row>
    <row r="23" spans="1:11" ht="30" customHeight="1" x14ac:dyDescent="0.2">
      <c r="A23" s="34"/>
      <c r="B23" s="55"/>
      <c r="C23" s="49"/>
      <c r="D23" s="46"/>
      <c r="E23" s="11">
        <v>37.5</v>
      </c>
      <c r="F23" s="10">
        <f t="shared" ref="F23:F24" si="5">SUM($D$22*E23)</f>
        <v>0</v>
      </c>
      <c r="G23" s="52"/>
      <c r="H23" s="10">
        <f t="shared" ref="H23:H24" si="6">SUM(F23*$G$22)</f>
        <v>0</v>
      </c>
      <c r="I23" s="46"/>
      <c r="J23" s="28">
        <f t="shared" ref="J23:J24" si="7">SUM(H23-$I$22)</f>
        <v>-6000</v>
      </c>
      <c r="K23" s="19">
        <f t="shared" ref="K23:K24" si="8">SUM(J23/$I$22)</f>
        <v>-1</v>
      </c>
    </row>
    <row r="24" spans="1:11" ht="30" customHeight="1" x14ac:dyDescent="0.2">
      <c r="A24" s="35"/>
      <c r="B24" s="56"/>
      <c r="C24" s="50"/>
      <c r="D24" s="47"/>
      <c r="E24" s="2">
        <v>40</v>
      </c>
      <c r="F24" s="20">
        <f t="shared" si="5"/>
        <v>0</v>
      </c>
      <c r="G24" s="53"/>
      <c r="H24" s="20">
        <f t="shared" si="6"/>
        <v>0</v>
      </c>
      <c r="I24" s="47"/>
      <c r="J24" s="29">
        <f t="shared" si="7"/>
        <v>-6000</v>
      </c>
      <c r="K24" s="21">
        <f t="shared" si="8"/>
        <v>-1</v>
      </c>
    </row>
    <row r="26" spans="1:11" ht="30" customHeight="1" x14ac:dyDescent="0.2">
      <c r="A26" s="33"/>
      <c r="B26" s="27">
        <f>SUM(D26)/(1+$C$26)</f>
        <v>9.4675094012368337</v>
      </c>
      <c r="C26" s="48">
        <v>0.13169</v>
      </c>
      <c r="D26" s="39">
        <f>SUM($F$26/E26)</f>
        <v>10.714285714285714</v>
      </c>
      <c r="E26" s="36">
        <v>35</v>
      </c>
      <c r="F26" s="45">
        <f>SUM(H26/G26)</f>
        <v>375</v>
      </c>
      <c r="G26" s="51">
        <v>16</v>
      </c>
      <c r="H26" s="45">
        <f>SUM(I26+J26)</f>
        <v>6000</v>
      </c>
      <c r="I26" s="45">
        <v>6000</v>
      </c>
      <c r="J26" s="54"/>
      <c r="K26" s="42">
        <f>SUM(J26/I26)</f>
        <v>0</v>
      </c>
    </row>
    <row r="27" spans="1:11" ht="30" customHeight="1" x14ac:dyDescent="0.2">
      <c r="A27" s="34"/>
      <c r="B27" s="28">
        <f t="shared" ref="B27:B28" si="9">SUM(D27)/(1+$C$26)</f>
        <v>8.8363421078210465</v>
      </c>
      <c r="C27" s="49"/>
      <c r="D27" s="40">
        <f t="shared" ref="D27:D28" si="10">SUM($F$26/E27)</f>
        <v>10</v>
      </c>
      <c r="E27" s="37">
        <v>37.5</v>
      </c>
      <c r="F27" s="46"/>
      <c r="G27" s="52"/>
      <c r="H27" s="46"/>
      <c r="I27" s="46"/>
      <c r="J27" s="55"/>
      <c r="K27" s="43"/>
    </row>
    <row r="28" spans="1:11" ht="30" customHeight="1" x14ac:dyDescent="0.2">
      <c r="A28" s="35"/>
      <c r="B28" s="29">
        <f t="shared" si="9"/>
        <v>8.2840707260822306</v>
      </c>
      <c r="C28" s="50"/>
      <c r="D28" s="41">
        <f t="shared" si="10"/>
        <v>9.375</v>
      </c>
      <c r="E28" s="38">
        <v>40</v>
      </c>
      <c r="F28" s="47"/>
      <c r="G28" s="53"/>
      <c r="H28" s="47"/>
      <c r="I28" s="47"/>
      <c r="J28" s="56"/>
      <c r="K28" s="44"/>
    </row>
  </sheetData>
  <mergeCells count="17">
    <mergeCell ref="A10:A12"/>
    <mergeCell ref="A14:A16"/>
    <mergeCell ref="A18:A20"/>
    <mergeCell ref="C22:C24"/>
    <mergeCell ref="G22:G24"/>
    <mergeCell ref="I22:I24"/>
    <mergeCell ref="B22:B24"/>
    <mergeCell ref="D22:D24"/>
    <mergeCell ref="B1:E1"/>
    <mergeCell ref="B5:E5"/>
    <mergeCell ref="K26:K28"/>
    <mergeCell ref="H26:H28"/>
    <mergeCell ref="F26:F28"/>
    <mergeCell ref="C26:C28"/>
    <mergeCell ref="G26:G28"/>
    <mergeCell ref="J26:J28"/>
    <mergeCell ref="I26:I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Naughton, Peggy</dc:creator>
  <cp:lastModifiedBy>Microsoft Office User</cp:lastModifiedBy>
  <dcterms:created xsi:type="dcterms:W3CDTF">2021-04-07T21:26:25Z</dcterms:created>
  <dcterms:modified xsi:type="dcterms:W3CDTF">2022-01-11T15:37:33Z</dcterms:modified>
</cp:coreProperties>
</file>